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<sst xmlns="http://schemas.openxmlformats.org/spreadsheetml/2006/main" count="171" uniqueCount="118">
  <si>
    <t xml:space="preserve">Logotipo</t>
  </si>
  <si>
    <t xml:space="preserve">Planilha Orçamentaria - Execução Reforma do Auditório da Câmara Municipal</t>
  </si>
  <si>
    <t xml:space="preserve">Obra: Reforma do Auditório da Câmara Municipal </t>
  </si>
  <si>
    <t xml:space="preserve">Endereço: </t>
  </si>
  <si>
    <t xml:space="preserve">Praça Santana, nº 43, Cep: 18385-000, Centro, Itapirapuã Paulista - SP</t>
  </si>
  <si>
    <t xml:space="preserve">Orçamentista:</t>
  </si>
  <si>
    <t xml:space="preserve">Kevin Kaue Garcez, CREA: 5071129636</t>
  </si>
  <si>
    <t xml:space="preserve">Data:</t>
  </si>
  <si>
    <t xml:space="preserve">BDI:</t>
  </si>
  <si>
    <t xml:space="preserve">Item</t>
  </si>
  <si>
    <t xml:space="preserve">Descrição da Atividade</t>
  </si>
  <si>
    <t xml:space="preserve">Unidade</t>
  </si>
  <si>
    <t xml:space="preserve">Quantidade</t>
  </si>
  <si>
    <t xml:space="preserve">V. Unitário </t>
  </si>
  <si>
    <t xml:space="preserve">Total</t>
  </si>
  <si>
    <t xml:space="preserve">com BDI</t>
  </si>
  <si>
    <t xml:space="preserve">Serviços Preliminares </t>
  </si>
  <si>
    <t xml:space="preserve">1.1</t>
  </si>
  <si>
    <t xml:space="preserve">Colação da Placa na Obra</t>
  </si>
  <si>
    <t xml:space="preserve">un</t>
  </si>
  <si>
    <t xml:space="preserve">1.2</t>
  </si>
  <si>
    <t xml:space="preserve">Demolição do telhado</t>
  </si>
  <si>
    <t xml:space="preserve">1.3</t>
  </si>
  <si>
    <t xml:space="preserve">Retirada do piso velho</t>
  </si>
  <si>
    <t xml:space="preserve">1.4</t>
  </si>
  <si>
    <t xml:space="preserve">Execução do Serviço</t>
  </si>
  <si>
    <t xml:space="preserve">Total do Item 1</t>
  </si>
  <si>
    <t xml:space="preserve">Alvenaria</t>
  </si>
  <si>
    <t xml:space="preserve">2.1</t>
  </si>
  <si>
    <t xml:space="preserve">Tijolos cerâmico de: 09x19x19 cm</t>
  </si>
  <si>
    <t xml:space="preserve">2.2</t>
  </si>
  <si>
    <t xml:space="preserve">Cimento - saco de 50 kg</t>
  </si>
  <si>
    <t xml:space="preserve">2.3</t>
  </si>
  <si>
    <t xml:space="preserve">Cal - saco de 20 kg</t>
  </si>
  <si>
    <t xml:space="preserve">2.4</t>
  </si>
  <si>
    <t xml:space="preserve">Areia média</t>
  </si>
  <si>
    <t xml:space="preserve">m³</t>
  </si>
  <si>
    <t xml:space="preserve">2.5</t>
  </si>
  <si>
    <t xml:space="preserve">Total do Item 2</t>
  </si>
  <si>
    <t xml:space="preserve">Revestimento das Paredes: Chapisco, Emboço e Reboco</t>
  </si>
  <si>
    <t xml:space="preserve">3.1</t>
  </si>
  <si>
    <t xml:space="preserve">3.2</t>
  </si>
  <si>
    <t xml:space="preserve">3.3</t>
  </si>
  <si>
    <t xml:space="preserve">Massa fina - saco de 20 kg</t>
  </si>
  <si>
    <t xml:space="preserve">3.4</t>
  </si>
  <si>
    <t xml:space="preserve">3.5</t>
  </si>
  <si>
    <t xml:space="preserve">Total do Item 3</t>
  </si>
  <si>
    <t xml:space="preserve">Viga de Respaldo</t>
  </si>
  <si>
    <t xml:space="preserve">4.1</t>
  </si>
  <si>
    <t xml:space="preserve">4.2</t>
  </si>
  <si>
    <t xml:space="preserve">4.3</t>
  </si>
  <si>
    <t xml:space="preserve">Brita 1</t>
  </si>
  <si>
    <t xml:space="preserve">4.4</t>
  </si>
  <si>
    <t xml:space="preserve">Barra de aço, bitola 10 mm</t>
  </si>
  <si>
    <t xml:space="preserve">kg</t>
  </si>
  <si>
    <t xml:space="preserve">4.5</t>
  </si>
  <si>
    <t xml:space="preserve">Barra de aço, bitola 5 mm</t>
  </si>
  <si>
    <t xml:space="preserve">4.6</t>
  </si>
  <si>
    <t xml:space="preserve">Tábuas de 0,30 x 3,00 m</t>
  </si>
  <si>
    <t xml:space="preserve">4.7</t>
  </si>
  <si>
    <t xml:space="preserve">Sarrafos de 0,05 x 3,00 m</t>
  </si>
  <si>
    <t xml:space="preserve">4.8</t>
  </si>
  <si>
    <t xml:space="preserve">Pregos 17x21</t>
  </si>
  <si>
    <t xml:space="preserve">4.9</t>
  </si>
  <si>
    <t xml:space="preserve">Arame recozido</t>
  </si>
  <si>
    <t xml:space="preserve">4.10</t>
  </si>
  <si>
    <t xml:space="preserve">Total do Item 4</t>
  </si>
  <si>
    <t xml:space="preserve">Cobertura e Estrutura do Telhado</t>
  </si>
  <si>
    <t xml:space="preserve">5.1</t>
  </si>
  <si>
    <t xml:space="preserve">Instalação da Estrutura Metálica do telhado, sendo uma área de 130,00 m²</t>
  </si>
  <si>
    <t xml:space="preserve">5.2</t>
  </si>
  <si>
    <t xml:space="preserve">Telhas de fibrocimento</t>
  </si>
  <si>
    <t xml:space="preserve">5.3</t>
  </si>
  <si>
    <t xml:space="preserve">Telhas de fibrocimento cumeeira</t>
  </si>
  <si>
    <t xml:space="preserve">5.4</t>
  </si>
  <si>
    <t xml:space="preserve">Total do Item 5</t>
  </si>
  <si>
    <t xml:space="preserve">Forro de Isopor Eps</t>
  </si>
  <si>
    <t xml:space="preserve">6.1</t>
  </si>
  <si>
    <t xml:space="preserve">Forro de Isopor Eps - caixa com 12 peças</t>
  </si>
  <si>
    <t xml:space="preserve">6.2</t>
  </si>
  <si>
    <t xml:space="preserve">Total do Item 6</t>
  </si>
  <si>
    <t xml:space="preserve">Instalação Elétrica</t>
  </si>
  <si>
    <t xml:space="preserve">7.1</t>
  </si>
  <si>
    <t xml:space="preserve">Calhas para luminárias para 3 lampadas</t>
  </si>
  <si>
    <t xml:space="preserve">7.2</t>
  </si>
  <si>
    <t xml:space="preserve">Lampada fluorescentes de 25w com 1500 lumens</t>
  </si>
  <si>
    <t xml:space="preserve">7.3</t>
  </si>
  <si>
    <t xml:space="preserve">Total do Item 7</t>
  </si>
  <si>
    <t xml:space="preserve">Pintura</t>
  </si>
  <si>
    <t xml:space="preserve">8.1</t>
  </si>
  <si>
    <t xml:space="preserve">Lata de selador de 18 litros</t>
  </si>
  <si>
    <t xml:space="preserve">8.2</t>
  </si>
  <si>
    <t xml:space="preserve">Lata de tinta suvinil de 18 litros </t>
  </si>
  <si>
    <t xml:space="preserve">8.3</t>
  </si>
  <si>
    <t xml:space="preserve">Total do Item 8</t>
  </si>
  <si>
    <t xml:space="preserve">Piso e Rodapé</t>
  </si>
  <si>
    <t xml:space="preserve">9.1</t>
  </si>
  <si>
    <t xml:space="preserve">Piso cerâmico 50x50 cm, caixa com 8 peças</t>
  </si>
  <si>
    <t xml:space="preserve">9.2</t>
  </si>
  <si>
    <t xml:space="preserve">Argamassa - saco de 20 kg </t>
  </si>
  <si>
    <t xml:space="preserve">9.3</t>
  </si>
  <si>
    <t xml:space="preserve">Rodapé - peças com 2 m de comprimento</t>
  </si>
  <si>
    <t xml:space="preserve">9.4</t>
  </si>
  <si>
    <t xml:space="preserve">Cola para fixar o rodape - lata de 2 litros</t>
  </si>
  <si>
    <t xml:space="preserve">9.5</t>
  </si>
  <si>
    <t xml:space="preserve">Total do Item 9</t>
  </si>
  <si>
    <t xml:space="preserve">Limpeza e Entrega da Obra</t>
  </si>
  <si>
    <t xml:space="preserve">10.1</t>
  </si>
  <si>
    <t xml:space="preserve">Total do Item 10</t>
  </si>
  <si>
    <t xml:space="preserve">TOTAL GERAL</t>
  </si>
  <si>
    <t xml:space="preserve">Itapirapuã Paulista, 10 de julho de 2024</t>
  </si>
  <si>
    <t xml:space="preserve">__________________________________</t>
  </si>
  <si>
    <t xml:space="preserve">________________________________________</t>
  </si>
  <si>
    <t xml:space="preserve">                     Kevin Kaue Garcez</t>
  </si>
  <si>
    <t xml:space="preserve">Oscar Nunes de Almeida</t>
  </si>
  <si>
    <t xml:space="preserve">                       Engenheiro Civl</t>
  </si>
  <si>
    <t xml:space="preserve">Presidente biênio: 2023-2024</t>
  </si>
  <si>
    <t xml:space="preserve">                  CREA Nº 5070251687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</si>
</sst>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0.00%"/>
    <numFmt numFmtId="167" formatCode="_-&quot;R$ &quot;* #,##0.00_-;&quot;-R$ &quot;* #,##0.00_-;_-&quot;R$ &quot;* \-??_-;_-@_-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2"/>
      <charset val="1"/>
    </font>
    <font>
      <b val="true"/>
      <sz val="11"/>
      <color rgb="FFFFFF00"/>
      <name val="Calibri"/>
      <family val="2"/>
      <charset val="1"/>
    </font>
    <font>
      <b val="true"/>
      <sz val="2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2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theme="2" tint="-0.1"/>
        <bgColor rgb="FFCCCC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K7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9" topLeftCell="A10" activePane="bottomLeft" state="frozen"/>
      <selection pane="topLeft" activeCell="A1" activeCellId="0" sqref="A1"/>
      <selection pane="bottomLeft" activeCell="H4" activeCellId="0" sqref="H4:M4"/>
    </sheetView>
  </sheetViews>
  <sheetFormatPr defaultColWidth="8.54296875" defaultRowHeight="19.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17.71"/>
    <col collapsed="false" customWidth="true" hidden="false" outlineLevel="0" max="3" min="3" style="0" width="88.71"/>
    <col collapsed="false" customWidth="true" hidden="false" outlineLevel="0" max="5" min="4" style="0" width="12.71"/>
    <col collapsed="false" customWidth="true" hidden="false" outlineLevel="0" max="6" min="6" style="0" width="14.71"/>
    <col collapsed="false" customWidth="true" hidden="false" outlineLevel="0" max="7" min="7" style="0" width="18.29"/>
    <col collapsed="false" customWidth="true" hidden="false" outlineLevel="0" max="8" min="8" style="0" width="10.57"/>
    <col collapsed="false" customWidth="true" hidden="true" outlineLevel="0" max="9" min="9" style="0" width="14.71"/>
    <col collapsed="false" customWidth="true" hidden="true" outlineLevel="0" max="10" min="10" style="1" width="9.29"/>
    <col collapsed="false" customWidth="true" hidden="true" outlineLevel="0" max="11" min="11" style="1" width="14.71"/>
    <col collapsed="false" customWidth="true" hidden="true" outlineLevel="0" max="12" min="12" style="0" width="11.53"/>
  </cols>
  <sheetData>
    <row r="1" customFormat="false" ht="19.5" hidden="false" customHeight="true" outlineLevel="0" collapsed="false">
      <c r="B1" s="2" t="s">
        <v>0</v>
      </c>
      <c r="C1" s="3" t="s">
        <v>1</v>
      </c>
      <c r="D1" s="3"/>
      <c r="E1" s="3"/>
      <c r="F1" s="3"/>
      <c r="G1" s="3"/>
    </row>
    <row r="2" customFormat="false" ht="19.5" hidden="false" customHeight="true" outlineLevel="0" collapsed="false">
      <c r="B2" s="2"/>
      <c r="C2" s="3"/>
      <c r="D2" s="3"/>
      <c r="E2" s="3"/>
      <c r="F2" s="3"/>
      <c r="G2" s="3"/>
    </row>
    <row r="3" customFormat="false" ht="19.5" hidden="false" customHeight="true" outlineLevel="0" collapsed="false">
      <c r="B3" s="2"/>
      <c r="C3" s="3"/>
      <c r="D3" s="3"/>
      <c r="E3" s="3"/>
      <c r="F3" s="3"/>
      <c r="G3" s="3"/>
    </row>
    <row r="4" customFormat="false" ht="19.5" hidden="false" customHeight="true" outlineLevel="0" collapsed="false">
      <c r="B4" s="2"/>
      <c r="C4" s="3"/>
      <c r="D4" s="3"/>
      <c r="E4" s="3"/>
      <c r="F4" s="3"/>
      <c r="G4" s="3"/>
    </row>
    <row r="5" customFormat="false" ht="19.5" hidden="false" customHeight="true" outlineLevel="0" collapsed="false">
      <c r="B5" s="4" t="s">
        <v>2</v>
      </c>
      <c r="C5" s="4"/>
      <c r="D5" s="4"/>
      <c r="E5" s="4"/>
      <c r="F5" s="4"/>
      <c r="G5" s="4"/>
    </row>
    <row r="6" customFormat="false" ht="19.5" hidden="false" customHeight="true" outlineLevel="0" collapsed="false">
      <c r="B6" s="5" t="s">
        <v>3</v>
      </c>
      <c r="C6" s="6" t="s">
        <v>4</v>
      </c>
      <c r="D6" s="6"/>
      <c r="E6" s="6"/>
      <c r="F6" s="6"/>
      <c r="G6" s="6"/>
    </row>
    <row r="7" customFormat="false" ht="19.5" hidden="false" customHeight="true" outlineLevel="0" collapsed="false">
      <c r="B7" s="5" t="s">
        <v>5</v>
      </c>
      <c r="C7" s="7" t="s">
        <v>6</v>
      </c>
      <c r="D7" s="8" t="s">
        <v>7</v>
      </c>
      <c r="E7" s="9" t="n">
        <v>45483</v>
      </c>
      <c r="F7" s="8" t="s">
        <v>8</v>
      </c>
      <c r="G7" s="10" t="n">
        <v>0.2794</v>
      </c>
    </row>
    <row r="8" customFormat="false" ht="19.5" hidden="false" customHeight="true" outlineLevel="0" collapsed="false">
      <c r="B8" s="11" t="s">
        <v>9</v>
      </c>
      <c r="C8" s="11" t="s">
        <v>10</v>
      </c>
      <c r="D8" s="11" t="s">
        <v>11</v>
      </c>
      <c r="E8" s="12" t="s">
        <v>12</v>
      </c>
      <c r="F8" s="13" t="s">
        <v>13</v>
      </c>
      <c r="G8" s="14" t="s">
        <v>14</v>
      </c>
    </row>
    <row r="9" customFormat="false" ht="19.5" hidden="false" customHeight="true" outlineLevel="0" collapsed="false">
      <c r="B9" s="11"/>
      <c r="C9" s="11"/>
      <c r="D9" s="11"/>
      <c r="E9" s="12"/>
      <c r="F9" s="15" t="s">
        <v>15</v>
      </c>
      <c r="G9" s="14"/>
    </row>
    <row r="10" customFormat="false" ht="19.5" hidden="false" customHeight="true" outlineLevel="0" collapsed="false">
      <c r="B10" s="16" t="n">
        <v>1</v>
      </c>
      <c r="C10" s="16" t="s">
        <v>16</v>
      </c>
      <c r="D10" s="16"/>
      <c r="E10" s="16"/>
      <c r="F10" s="17"/>
      <c r="G10" s="16"/>
    </row>
    <row r="11" customFormat="false" ht="19.5" hidden="false" customHeight="true" outlineLevel="0" collapsed="false">
      <c r="B11" s="18" t="s">
        <v>17</v>
      </c>
      <c r="C11" s="6" t="s">
        <v>18</v>
      </c>
      <c r="D11" s="18" t="s">
        <v>19</v>
      </c>
      <c r="E11" s="18" t="n">
        <v>1</v>
      </c>
      <c r="F11" s="19" t="n">
        <f aca="false">K11</f>
        <v>179.116</v>
      </c>
      <c r="G11" s="19" t="n">
        <f aca="false">(E11*F11)</f>
        <v>179.116</v>
      </c>
      <c r="H11" s="20"/>
      <c r="I11" s="19" t="n">
        <v>140</v>
      </c>
      <c r="J11" s="21" t="n">
        <f aca="false">$G$7</f>
        <v>0.2794</v>
      </c>
      <c r="K11" s="22" t="n">
        <f aca="false">((I11*J11)+I11)</f>
        <v>179.116</v>
      </c>
    </row>
    <row r="12" customFormat="false" ht="19.5" hidden="false" customHeight="true" outlineLevel="0" collapsed="false">
      <c r="B12" s="18" t="s">
        <v>20</v>
      </c>
      <c r="C12" s="6" t="s">
        <v>21</v>
      </c>
      <c r="D12" s="18" t="s">
        <v>19</v>
      </c>
      <c r="E12" s="18" t="n">
        <v>1</v>
      </c>
      <c r="F12" s="19" t="n">
        <f aca="false">K12</f>
        <v>1279.4</v>
      </c>
      <c r="G12" s="19" t="n">
        <f aca="false">(E12*F12)</f>
        <v>1279.4</v>
      </c>
      <c r="I12" s="19" t="n">
        <v>1000</v>
      </c>
      <c r="J12" s="21" t="n">
        <f aca="false">$G$7</f>
        <v>0.2794</v>
      </c>
      <c r="K12" s="22" t="n">
        <f aca="false">((I12*J12)+I12)</f>
        <v>1279.4</v>
      </c>
    </row>
    <row r="13" customFormat="false" ht="19.5" hidden="false" customHeight="true" outlineLevel="0" collapsed="false">
      <c r="B13" s="18" t="s">
        <v>22</v>
      </c>
      <c r="C13" s="6" t="s">
        <v>23</v>
      </c>
      <c r="D13" s="18" t="s">
        <v>19</v>
      </c>
      <c r="E13" s="18" t="n">
        <v>1</v>
      </c>
      <c r="F13" s="19" t="n">
        <f aca="false">K13</f>
        <v>2558.8</v>
      </c>
      <c r="G13" s="19" t="n">
        <f aca="false">(E13*F13)</f>
        <v>2558.8</v>
      </c>
      <c r="I13" s="19" t="n">
        <v>2000</v>
      </c>
      <c r="J13" s="21" t="n">
        <f aca="false">$G$7</f>
        <v>0.2794</v>
      </c>
      <c r="K13" s="22" t="n">
        <f aca="false">((I13*J13)+I13)</f>
        <v>2558.8</v>
      </c>
    </row>
    <row r="14" customFormat="false" ht="19.5" hidden="false" customHeight="true" outlineLevel="0" collapsed="false">
      <c r="B14" s="18" t="s">
        <v>24</v>
      </c>
      <c r="C14" s="6" t="s">
        <v>25</v>
      </c>
      <c r="D14" s="18" t="s">
        <v>19</v>
      </c>
      <c r="E14" s="18" t="n">
        <v>1</v>
      </c>
      <c r="F14" s="19" t="n">
        <f aca="false">K14</f>
        <v>739.147762</v>
      </c>
      <c r="G14" s="19" t="n">
        <f aca="false">(E14*F14)</f>
        <v>739.147762</v>
      </c>
      <c r="I14" s="19" t="n">
        <v>577.73</v>
      </c>
      <c r="J14" s="21" t="n">
        <f aca="false">$G$7</f>
        <v>0.2794</v>
      </c>
      <c r="K14" s="22" t="n">
        <f aca="false">((I14*J14)+I14)</f>
        <v>739.147762</v>
      </c>
    </row>
    <row r="15" customFormat="false" ht="19.5" hidden="false" customHeight="true" outlineLevel="0" collapsed="false">
      <c r="B15" s="11" t="s">
        <v>26</v>
      </c>
      <c r="C15" s="11"/>
      <c r="D15" s="11"/>
      <c r="E15" s="11"/>
      <c r="F15" s="11"/>
      <c r="G15" s="23" t="n">
        <f aca="false">SUM(G11:G14)</f>
        <v>4756.463762</v>
      </c>
    </row>
    <row r="16" customFormat="false" ht="19.5" hidden="false" customHeight="true" outlineLevel="0" collapsed="false">
      <c r="B16" s="16" t="n">
        <v>2</v>
      </c>
      <c r="C16" s="16" t="s">
        <v>27</v>
      </c>
      <c r="D16" s="16"/>
      <c r="E16" s="16"/>
      <c r="F16" s="16"/>
      <c r="G16" s="16"/>
    </row>
    <row r="17" customFormat="false" ht="19.5" hidden="false" customHeight="true" outlineLevel="0" collapsed="false">
      <c r="B17" s="18" t="s">
        <v>28</v>
      </c>
      <c r="C17" s="24" t="s">
        <v>29</v>
      </c>
      <c r="D17" s="18" t="s">
        <v>19</v>
      </c>
      <c r="E17" s="18" t="n">
        <v>893</v>
      </c>
      <c r="F17" s="19" t="n">
        <f aca="false">K17</f>
        <v>0.997932</v>
      </c>
      <c r="G17" s="19" t="n">
        <f aca="false">(E17*F17)</f>
        <v>891.153276</v>
      </c>
      <c r="I17" s="19" t="n">
        <v>0.78</v>
      </c>
      <c r="J17" s="21" t="n">
        <f aca="false">$G$7</f>
        <v>0.2794</v>
      </c>
      <c r="K17" s="22" t="n">
        <f aca="false">((I17*J17)+I17)</f>
        <v>0.997932</v>
      </c>
    </row>
    <row r="18" customFormat="false" ht="19.5" hidden="false" customHeight="true" outlineLevel="0" collapsed="false">
      <c r="B18" s="18" t="s">
        <v>30</v>
      </c>
      <c r="C18" s="24" t="s">
        <v>31</v>
      </c>
      <c r="D18" s="18" t="s">
        <v>19</v>
      </c>
      <c r="E18" s="18" t="n">
        <v>2</v>
      </c>
      <c r="F18" s="19" t="n">
        <f aca="false">K18</f>
        <v>38.382</v>
      </c>
      <c r="G18" s="19" t="n">
        <f aca="false">(E18*F18)</f>
        <v>76.764</v>
      </c>
      <c r="I18" s="19" t="n">
        <v>30</v>
      </c>
      <c r="J18" s="21" t="n">
        <f aca="false">$G$7</f>
        <v>0.2794</v>
      </c>
      <c r="K18" s="22" t="n">
        <f aca="false">((I18*J18)+I18)</f>
        <v>38.382</v>
      </c>
    </row>
    <row r="19" customFormat="false" ht="19.5" hidden="false" customHeight="true" outlineLevel="0" collapsed="false">
      <c r="B19" s="18" t="s">
        <v>32</v>
      </c>
      <c r="C19" s="24" t="s">
        <v>33</v>
      </c>
      <c r="D19" s="18" t="s">
        <v>19</v>
      </c>
      <c r="E19" s="18" t="n">
        <v>6</v>
      </c>
      <c r="F19" s="19" t="n">
        <f aca="false">K19</f>
        <v>23.0292</v>
      </c>
      <c r="G19" s="19" t="n">
        <f aca="false">(E19*F19)</f>
        <v>138.1752</v>
      </c>
      <c r="I19" s="19" t="n">
        <v>18</v>
      </c>
      <c r="J19" s="21" t="n">
        <f aca="false">$G$7</f>
        <v>0.2794</v>
      </c>
      <c r="K19" s="22" t="n">
        <f aca="false">((I19*J19)+I19)</f>
        <v>23.0292</v>
      </c>
    </row>
    <row r="20" customFormat="false" ht="19.5" hidden="false" customHeight="true" outlineLevel="0" collapsed="false">
      <c r="B20" s="18" t="s">
        <v>34</v>
      </c>
      <c r="C20" s="24" t="s">
        <v>35</v>
      </c>
      <c r="D20" s="18" t="s">
        <v>36</v>
      </c>
      <c r="E20" s="18" t="n">
        <v>0.47</v>
      </c>
      <c r="F20" s="19" t="n">
        <f aca="false">K20</f>
        <v>83.161</v>
      </c>
      <c r="G20" s="19" t="n">
        <f aca="false">(E20*F20)</f>
        <v>39.08567</v>
      </c>
      <c r="I20" s="19" t="n">
        <v>65</v>
      </c>
      <c r="J20" s="21" t="n">
        <f aca="false">$G$7</f>
        <v>0.2794</v>
      </c>
      <c r="K20" s="22" t="n">
        <f aca="false">((I20*J20)+I20)</f>
        <v>83.161</v>
      </c>
    </row>
    <row r="21" customFormat="false" ht="19.5" hidden="false" customHeight="true" outlineLevel="0" collapsed="false">
      <c r="B21" s="18" t="s">
        <v>37</v>
      </c>
      <c r="C21" s="24" t="s">
        <v>25</v>
      </c>
      <c r="D21" s="18" t="s">
        <v>19</v>
      </c>
      <c r="E21" s="18" t="n">
        <v>1</v>
      </c>
      <c r="F21" s="19" t="n">
        <f aca="false">K21</f>
        <v>7761.070692</v>
      </c>
      <c r="G21" s="19" t="n">
        <f aca="false">(E21*F21)</f>
        <v>7761.070692</v>
      </c>
      <c r="I21" s="19" t="n">
        <v>6066.18</v>
      </c>
      <c r="J21" s="21" t="n">
        <f aca="false">$G$7</f>
        <v>0.2794</v>
      </c>
      <c r="K21" s="22" t="n">
        <f aca="false">((I21*J21)+I21)</f>
        <v>7761.070692</v>
      </c>
    </row>
    <row r="22" customFormat="false" ht="19.5" hidden="false" customHeight="true" outlineLevel="0" collapsed="false">
      <c r="B22" s="11" t="s">
        <v>38</v>
      </c>
      <c r="C22" s="11"/>
      <c r="D22" s="11"/>
      <c r="E22" s="11"/>
      <c r="F22" s="11"/>
      <c r="G22" s="23" t="n">
        <f aca="false">SUM(G17:G21)</f>
        <v>8906.248838</v>
      </c>
    </row>
    <row r="23" customFormat="false" ht="19.5" hidden="false" customHeight="true" outlineLevel="0" collapsed="false">
      <c r="B23" s="16" t="n">
        <v>3</v>
      </c>
      <c r="C23" s="25" t="s">
        <v>39</v>
      </c>
      <c r="D23" s="16"/>
      <c r="E23" s="16"/>
      <c r="F23" s="16"/>
      <c r="G23" s="16"/>
    </row>
    <row r="24" customFormat="false" ht="19.5" hidden="false" customHeight="true" outlineLevel="0" collapsed="false">
      <c r="B24" s="18" t="s">
        <v>40</v>
      </c>
      <c r="C24" s="24" t="s">
        <v>31</v>
      </c>
      <c r="D24" s="18" t="s">
        <v>19</v>
      </c>
      <c r="E24" s="18" t="n">
        <v>23</v>
      </c>
      <c r="F24" s="19" t="n">
        <f aca="false">K24</f>
        <v>38.382</v>
      </c>
      <c r="G24" s="19" t="n">
        <f aca="false">(E24*F24)</f>
        <v>882.786</v>
      </c>
      <c r="I24" s="19" t="n">
        <v>30</v>
      </c>
      <c r="J24" s="21" t="n">
        <f aca="false">$G$7</f>
        <v>0.2794</v>
      </c>
      <c r="K24" s="22" t="n">
        <f aca="false">((I24*J24)+I24)</f>
        <v>38.382</v>
      </c>
    </row>
    <row r="25" customFormat="false" ht="19.5" hidden="false" customHeight="true" outlineLevel="0" collapsed="false">
      <c r="B25" s="18" t="s">
        <v>41</v>
      </c>
      <c r="C25" s="24" t="s">
        <v>33</v>
      </c>
      <c r="D25" s="18" t="s">
        <v>19</v>
      </c>
      <c r="E25" s="18" t="n">
        <v>24</v>
      </c>
      <c r="F25" s="19" t="n">
        <f aca="false">K25</f>
        <v>23.0292</v>
      </c>
      <c r="G25" s="19" t="n">
        <f aca="false">(E25*F25)</f>
        <v>552.7008</v>
      </c>
      <c r="I25" s="19" t="n">
        <v>18</v>
      </c>
      <c r="J25" s="21" t="n">
        <f aca="false">$G$7</f>
        <v>0.2794</v>
      </c>
      <c r="K25" s="22" t="n">
        <f aca="false">((I25*J25)+I25)</f>
        <v>23.0292</v>
      </c>
    </row>
    <row r="26" customFormat="false" ht="19.5" hidden="false" customHeight="true" outlineLevel="0" collapsed="false">
      <c r="B26" s="18" t="s">
        <v>42</v>
      </c>
      <c r="C26" s="24" t="s">
        <v>43</v>
      </c>
      <c r="D26" s="18" t="s">
        <v>19</v>
      </c>
      <c r="E26" s="18" t="n">
        <v>7</v>
      </c>
      <c r="F26" s="19" t="n">
        <f aca="false">K26</f>
        <v>45.764138</v>
      </c>
      <c r="G26" s="19" t="n">
        <f aca="false">(E26*F26)</f>
        <v>320.348966</v>
      </c>
      <c r="I26" s="19" t="n">
        <v>35.77</v>
      </c>
      <c r="J26" s="21" t="n">
        <f aca="false">$G$7</f>
        <v>0.2794</v>
      </c>
      <c r="K26" s="22" t="n">
        <f aca="false">((I26*J26)+I26)</f>
        <v>45.764138</v>
      </c>
    </row>
    <row r="27" customFormat="false" ht="19.5" hidden="false" customHeight="true" outlineLevel="0" collapsed="false">
      <c r="B27" s="18" t="s">
        <v>44</v>
      </c>
      <c r="C27" s="24" t="s">
        <v>35</v>
      </c>
      <c r="D27" s="18" t="s">
        <v>36</v>
      </c>
      <c r="E27" s="18" t="n">
        <v>2.24</v>
      </c>
      <c r="F27" s="19" t="n">
        <f aca="false">K27</f>
        <v>83.161</v>
      </c>
      <c r="G27" s="19" t="n">
        <f aca="false">(E27*F27)</f>
        <v>186.28064</v>
      </c>
      <c r="I27" s="19" t="n">
        <v>65</v>
      </c>
      <c r="J27" s="21" t="n">
        <f aca="false">$G$7</f>
        <v>0.2794</v>
      </c>
      <c r="K27" s="22" t="n">
        <f aca="false">((I27*J27)+I27)</f>
        <v>83.161</v>
      </c>
    </row>
    <row r="28" customFormat="false" ht="19.5" hidden="false" customHeight="true" outlineLevel="0" collapsed="false">
      <c r="B28" s="18" t="s">
        <v>45</v>
      </c>
      <c r="C28" s="24" t="s">
        <v>25</v>
      </c>
      <c r="D28" s="18" t="s">
        <v>19</v>
      </c>
      <c r="E28" s="18" t="n">
        <v>1</v>
      </c>
      <c r="F28" s="19" t="n">
        <f aca="false">K28</f>
        <v>8130.638176</v>
      </c>
      <c r="G28" s="19" t="n">
        <f aca="false">(E28*F28)</f>
        <v>8130.638176</v>
      </c>
      <c r="I28" s="19" t="n">
        <v>6355.04</v>
      </c>
      <c r="J28" s="21" t="n">
        <f aca="false">$G$7</f>
        <v>0.2794</v>
      </c>
      <c r="K28" s="22" t="n">
        <f aca="false">((I28*J28)+I28)</f>
        <v>8130.638176</v>
      </c>
    </row>
    <row r="29" customFormat="false" ht="19.5" hidden="false" customHeight="true" outlineLevel="0" collapsed="false">
      <c r="B29" s="11" t="s">
        <v>46</v>
      </c>
      <c r="C29" s="11"/>
      <c r="D29" s="11"/>
      <c r="E29" s="11"/>
      <c r="F29" s="11"/>
      <c r="G29" s="23" t="n">
        <f aca="false">SUM(G24:G28)</f>
        <v>10072.754582</v>
      </c>
    </row>
    <row r="30" customFormat="false" ht="19.5" hidden="false" customHeight="true" outlineLevel="0" collapsed="false">
      <c r="B30" s="16" t="n">
        <v>4</v>
      </c>
      <c r="C30" s="25" t="s">
        <v>47</v>
      </c>
      <c r="D30" s="16"/>
      <c r="E30" s="16"/>
      <c r="F30" s="16"/>
      <c r="G30" s="16"/>
    </row>
    <row r="31" customFormat="false" ht="19.5" hidden="false" customHeight="true" outlineLevel="0" collapsed="false">
      <c r="B31" s="18" t="s">
        <v>48</v>
      </c>
      <c r="C31" s="24" t="s">
        <v>31</v>
      </c>
      <c r="D31" s="18" t="s">
        <v>19</v>
      </c>
      <c r="E31" s="18" t="n">
        <v>7</v>
      </c>
      <c r="F31" s="19" t="n">
        <f aca="false">K31</f>
        <v>38.382</v>
      </c>
      <c r="G31" s="19" t="n">
        <f aca="false">(E31*F31)</f>
        <v>268.674</v>
      </c>
      <c r="I31" s="19" t="n">
        <v>30</v>
      </c>
      <c r="J31" s="21" t="n">
        <f aca="false">$G$7</f>
        <v>0.2794</v>
      </c>
      <c r="K31" s="22" t="n">
        <f aca="false">((I31*J31)+I31)</f>
        <v>38.382</v>
      </c>
    </row>
    <row r="32" customFormat="false" ht="19.5" hidden="false" customHeight="true" outlineLevel="0" collapsed="false">
      <c r="B32" s="18" t="s">
        <v>49</v>
      </c>
      <c r="C32" s="24" t="s">
        <v>35</v>
      </c>
      <c r="D32" s="18" t="s">
        <v>36</v>
      </c>
      <c r="E32" s="18" t="n">
        <v>0.72</v>
      </c>
      <c r="F32" s="19" t="n">
        <f aca="false">K32</f>
        <v>83.161</v>
      </c>
      <c r="G32" s="19" t="n">
        <f aca="false">(E32*F32)</f>
        <v>59.87592</v>
      </c>
      <c r="I32" s="19" t="n">
        <v>65</v>
      </c>
      <c r="J32" s="21" t="n">
        <f aca="false">$G$7</f>
        <v>0.2794</v>
      </c>
      <c r="K32" s="22" t="n">
        <f aca="false">((I32*J32)+I32)</f>
        <v>83.161</v>
      </c>
    </row>
    <row r="33" customFormat="false" ht="19.5" hidden="false" customHeight="true" outlineLevel="0" collapsed="false">
      <c r="B33" s="18" t="s">
        <v>50</v>
      </c>
      <c r="C33" s="24" t="s">
        <v>51</v>
      </c>
      <c r="D33" s="18" t="s">
        <v>36</v>
      </c>
      <c r="E33" s="18" t="n">
        <v>1.02</v>
      </c>
      <c r="F33" s="19" t="n">
        <f aca="false">K33</f>
        <v>89.084622</v>
      </c>
      <c r="G33" s="19" t="n">
        <f aca="false">(E33*F33)</f>
        <v>90.86631444</v>
      </c>
      <c r="I33" s="19" t="n">
        <v>69.63</v>
      </c>
      <c r="J33" s="21" t="n">
        <f aca="false">$G$7</f>
        <v>0.2794</v>
      </c>
      <c r="K33" s="22" t="n">
        <f aca="false">((I33*J33)+I33)</f>
        <v>89.084622</v>
      </c>
    </row>
    <row r="34" customFormat="false" ht="19.5" hidden="false" customHeight="true" outlineLevel="0" collapsed="false">
      <c r="B34" s="18" t="s">
        <v>52</v>
      </c>
      <c r="C34" s="24" t="s">
        <v>53</v>
      </c>
      <c r="D34" s="18" t="s">
        <v>54</v>
      </c>
      <c r="E34" s="18" t="n">
        <v>111</v>
      </c>
      <c r="F34" s="19" t="n">
        <f aca="false">K34</f>
        <v>9.825792</v>
      </c>
      <c r="G34" s="19" t="n">
        <f aca="false">(E34*F34)</f>
        <v>1090.662912</v>
      </c>
      <c r="I34" s="19" t="n">
        <v>7.68</v>
      </c>
      <c r="J34" s="21" t="n">
        <f aca="false">$G$7</f>
        <v>0.2794</v>
      </c>
      <c r="K34" s="22" t="n">
        <f aca="false">((I34*J34)+I34)</f>
        <v>9.825792</v>
      </c>
    </row>
    <row r="35" customFormat="false" ht="19.5" hidden="false" customHeight="true" outlineLevel="0" collapsed="false">
      <c r="B35" s="18" t="s">
        <v>55</v>
      </c>
      <c r="C35" s="24" t="s">
        <v>56</v>
      </c>
      <c r="D35" s="18" t="s">
        <v>54</v>
      </c>
      <c r="E35" s="18" t="n">
        <v>24</v>
      </c>
      <c r="F35" s="19" t="n">
        <f aca="false">K35</f>
        <v>9.288444</v>
      </c>
      <c r="G35" s="19" t="n">
        <f aca="false">(E35*F35)</f>
        <v>222.922656</v>
      </c>
      <c r="I35" s="19" t="n">
        <v>7.26</v>
      </c>
      <c r="J35" s="21" t="n">
        <f aca="false">$G$7</f>
        <v>0.2794</v>
      </c>
      <c r="K35" s="22" t="n">
        <f aca="false">((I35*J35)+I35)</f>
        <v>9.288444</v>
      </c>
    </row>
    <row r="36" customFormat="false" ht="19.5" hidden="false" customHeight="true" outlineLevel="0" collapsed="false">
      <c r="B36" s="18" t="s">
        <v>57</v>
      </c>
      <c r="C36" s="24" t="s">
        <v>58</v>
      </c>
      <c r="D36" s="18" t="s">
        <v>19</v>
      </c>
      <c r="E36" s="18" t="n">
        <v>28</v>
      </c>
      <c r="F36" s="19" t="n">
        <f aca="false">K36</f>
        <v>49.32087</v>
      </c>
      <c r="G36" s="19" t="n">
        <f aca="false">(E36*F36)</f>
        <v>1380.98436</v>
      </c>
      <c r="I36" s="19" t="n">
        <v>38.55</v>
      </c>
      <c r="J36" s="21" t="n">
        <f aca="false">$G$7</f>
        <v>0.2794</v>
      </c>
      <c r="K36" s="22" t="n">
        <f aca="false">((I36*J36)+I36)</f>
        <v>49.32087</v>
      </c>
    </row>
    <row r="37" customFormat="false" ht="19.5" hidden="false" customHeight="true" outlineLevel="0" collapsed="false">
      <c r="B37" s="18" t="s">
        <v>59</v>
      </c>
      <c r="C37" s="24" t="s">
        <v>60</v>
      </c>
      <c r="D37" s="18" t="s">
        <v>19</v>
      </c>
      <c r="E37" s="18" t="n">
        <v>42</v>
      </c>
      <c r="F37" s="19" t="n">
        <f aca="false">K37</f>
        <v>7.215816</v>
      </c>
      <c r="G37" s="19" t="n">
        <f aca="false">(E37*F37)</f>
        <v>303.064272</v>
      </c>
      <c r="I37" s="19" t="n">
        <v>5.64</v>
      </c>
      <c r="J37" s="21" t="n">
        <f aca="false">$G$7</f>
        <v>0.2794</v>
      </c>
      <c r="K37" s="22" t="n">
        <f aca="false">((I37*J37)+I37)</f>
        <v>7.215816</v>
      </c>
    </row>
    <row r="38" customFormat="false" ht="19.5" hidden="false" customHeight="true" outlineLevel="0" collapsed="false">
      <c r="B38" s="18" t="s">
        <v>61</v>
      </c>
      <c r="C38" s="24" t="s">
        <v>62</v>
      </c>
      <c r="D38" s="18" t="s">
        <v>54</v>
      </c>
      <c r="E38" s="18" t="n">
        <v>2</v>
      </c>
      <c r="F38" s="19" t="n">
        <f aca="false">K38</f>
        <v>18.717622</v>
      </c>
      <c r="G38" s="19" t="n">
        <f aca="false">(E38*F38)</f>
        <v>37.435244</v>
      </c>
      <c r="I38" s="19" t="n">
        <v>14.63</v>
      </c>
      <c r="J38" s="21" t="n">
        <f aca="false">$G$7</f>
        <v>0.2794</v>
      </c>
      <c r="K38" s="22" t="n">
        <f aca="false">((I38*J38)+I38)</f>
        <v>18.717622</v>
      </c>
    </row>
    <row r="39" customFormat="false" ht="19.5" hidden="false" customHeight="true" outlineLevel="0" collapsed="false">
      <c r="B39" s="18" t="s">
        <v>63</v>
      </c>
      <c r="C39" s="24" t="s">
        <v>64</v>
      </c>
      <c r="D39" s="18" t="s">
        <v>54</v>
      </c>
      <c r="E39" s="18" t="n">
        <v>3</v>
      </c>
      <c r="F39" s="19" t="n">
        <f aca="false">K39</f>
        <v>21.1101</v>
      </c>
      <c r="G39" s="19" t="n">
        <f aca="false">(E39*F39)</f>
        <v>63.3303</v>
      </c>
      <c r="I39" s="19" t="n">
        <v>16.5</v>
      </c>
      <c r="J39" s="21" t="n">
        <f aca="false">$G$7</f>
        <v>0.2794</v>
      </c>
      <c r="K39" s="22" t="n">
        <f aca="false">((I39*J39)+I39)</f>
        <v>21.1101</v>
      </c>
    </row>
    <row r="40" customFormat="false" ht="19.5" hidden="false" customHeight="true" outlineLevel="0" collapsed="false">
      <c r="B40" s="18" t="s">
        <v>65</v>
      </c>
      <c r="C40" s="24" t="s">
        <v>25</v>
      </c>
      <c r="D40" s="18" t="s">
        <v>19</v>
      </c>
      <c r="E40" s="18" t="n">
        <v>1</v>
      </c>
      <c r="F40" s="19" t="n">
        <f aca="false">K40</f>
        <v>8130.638176</v>
      </c>
      <c r="G40" s="19" t="n">
        <f aca="false">(E40*F40)</f>
        <v>8130.638176</v>
      </c>
      <c r="I40" s="19" t="n">
        <v>6355.04</v>
      </c>
      <c r="J40" s="21" t="n">
        <f aca="false">$G$7</f>
        <v>0.2794</v>
      </c>
      <c r="K40" s="22" t="n">
        <f aca="false">((I40*J40)+I40)</f>
        <v>8130.638176</v>
      </c>
    </row>
    <row r="41" customFormat="false" ht="19.5" hidden="false" customHeight="true" outlineLevel="0" collapsed="false">
      <c r="B41" s="11" t="s">
        <v>66</v>
      </c>
      <c r="C41" s="11"/>
      <c r="D41" s="11"/>
      <c r="E41" s="11"/>
      <c r="F41" s="11"/>
      <c r="G41" s="23" t="n">
        <f aca="false">SUM(G31:G40)</f>
        <v>11648.45415444</v>
      </c>
    </row>
    <row r="42" customFormat="false" ht="19.5" hidden="false" customHeight="true" outlineLevel="0" collapsed="false">
      <c r="B42" s="16" t="n">
        <v>5</v>
      </c>
      <c r="C42" s="25" t="s">
        <v>67</v>
      </c>
      <c r="D42" s="16"/>
      <c r="E42" s="16"/>
      <c r="F42" s="16"/>
      <c r="G42" s="16"/>
    </row>
    <row r="43" customFormat="false" ht="19.5" hidden="false" customHeight="true" outlineLevel="0" collapsed="false">
      <c r="B43" s="18" t="s">
        <v>68</v>
      </c>
      <c r="C43" s="24" t="s">
        <v>69</v>
      </c>
      <c r="D43" s="18" t="s">
        <v>19</v>
      </c>
      <c r="E43" s="18" t="n">
        <v>1</v>
      </c>
      <c r="F43" s="19" t="n">
        <f aca="false">K43</f>
        <v>25588</v>
      </c>
      <c r="G43" s="19" t="n">
        <f aca="false">(E43*F43)</f>
        <v>25588</v>
      </c>
      <c r="I43" s="19" t="n">
        <v>20000</v>
      </c>
      <c r="J43" s="21" t="n">
        <f aca="false">$G$7</f>
        <v>0.2794</v>
      </c>
      <c r="K43" s="22" t="n">
        <f aca="false">((I43*J43)+I43)</f>
        <v>25588</v>
      </c>
    </row>
    <row r="44" customFormat="false" ht="19.5" hidden="false" customHeight="true" outlineLevel="0" collapsed="false">
      <c r="B44" s="18" t="s">
        <v>70</v>
      </c>
      <c r="C44" s="24" t="s">
        <v>71</v>
      </c>
      <c r="D44" s="18" t="s">
        <v>19</v>
      </c>
      <c r="E44" s="18" t="n">
        <v>85</v>
      </c>
      <c r="F44" s="19" t="n">
        <f aca="false">K44</f>
        <v>67.795406</v>
      </c>
      <c r="G44" s="19" t="n">
        <f aca="false">(E44*F44)</f>
        <v>5762.60951</v>
      </c>
      <c r="I44" s="19" t="n">
        <v>52.99</v>
      </c>
      <c r="J44" s="21" t="n">
        <f aca="false">$G$7</f>
        <v>0.2794</v>
      </c>
      <c r="K44" s="22" t="n">
        <f aca="false">((I44*J44)+I44)</f>
        <v>67.795406</v>
      </c>
    </row>
    <row r="45" customFormat="false" ht="19.5" hidden="false" customHeight="true" outlineLevel="0" collapsed="false">
      <c r="B45" s="18" t="s">
        <v>72</v>
      </c>
      <c r="C45" s="24" t="s">
        <v>73</v>
      </c>
      <c r="D45" s="18" t="s">
        <v>19</v>
      </c>
      <c r="E45" s="18" t="n">
        <v>15</v>
      </c>
      <c r="F45" s="19" t="n">
        <f aca="false">K45</f>
        <v>61.15532</v>
      </c>
      <c r="G45" s="19" t="n">
        <f aca="false">(E45*F45)</f>
        <v>917.3298</v>
      </c>
      <c r="I45" s="19" t="n">
        <v>47.8</v>
      </c>
      <c r="J45" s="21" t="n">
        <f aca="false">$G$7</f>
        <v>0.2794</v>
      </c>
      <c r="K45" s="22" t="n">
        <f aca="false">((I45*J45)+I45)</f>
        <v>61.15532</v>
      </c>
    </row>
    <row r="46" customFormat="false" ht="19.5" hidden="false" customHeight="true" outlineLevel="0" collapsed="false">
      <c r="B46" s="18" t="s">
        <v>74</v>
      </c>
      <c r="C46" s="24" t="s">
        <v>25</v>
      </c>
      <c r="D46" s="18" t="s">
        <v>19</v>
      </c>
      <c r="E46" s="18" t="n">
        <v>1</v>
      </c>
      <c r="F46" s="19" t="n">
        <f aca="false">K46</f>
        <v>1108.72804</v>
      </c>
      <c r="G46" s="19" t="n">
        <f aca="false">(E46*F46)</f>
        <v>1108.72804</v>
      </c>
      <c r="I46" s="19" t="n">
        <v>866.6</v>
      </c>
      <c r="J46" s="21" t="n">
        <f aca="false">$G$7</f>
        <v>0.2794</v>
      </c>
      <c r="K46" s="22" t="n">
        <f aca="false">((I46*J46)+I46)</f>
        <v>1108.72804</v>
      </c>
    </row>
    <row r="47" customFormat="false" ht="19.5" hidden="false" customHeight="true" outlineLevel="0" collapsed="false">
      <c r="B47" s="11" t="s">
        <v>75</v>
      </c>
      <c r="C47" s="11"/>
      <c r="D47" s="11"/>
      <c r="E47" s="11"/>
      <c r="F47" s="11"/>
      <c r="G47" s="23" t="n">
        <f aca="false">SUM(G43:G46)</f>
        <v>33376.66735</v>
      </c>
    </row>
    <row r="48" customFormat="false" ht="19.5" hidden="false" customHeight="true" outlineLevel="0" collapsed="false">
      <c r="B48" s="16" t="n">
        <v>6</v>
      </c>
      <c r="C48" s="25" t="s">
        <v>76</v>
      </c>
      <c r="D48" s="16"/>
      <c r="E48" s="16"/>
      <c r="F48" s="16"/>
      <c r="G48" s="16"/>
    </row>
    <row r="49" customFormat="false" ht="19.5" hidden="false" customHeight="true" outlineLevel="0" collapsed="false">
      <c r="B49" s="18" t="s">
        <v>77</v>
      </c>
      <c r="C49" s="24" t="s">
        <v>78</v>
      </c>
      <c r="D49" s="18" t="s">
        <v>19</v>
      </c>
      <c r="E49" s="18" t="n">
        <v>11</v>
      </c>
      <c r="F49" s="19" t="n">
        <f aca="false">K49</f>
        <v>337.7616</v>
      </c>
      <c r="G49" s="19" t="n">
        <f aca="false">(E49*F49)</f>
        <v>3715.3776</v>
      </c>
      <c r="I49" s="19" t="n">
        <v>264</v>
      </c>
      <c r="J49" s="21" t="n">
        <f aca="false">$G$7</f>
        <v>0.2794</v>
      </c>
      <c r="K49" s="22" t="n">
        <f aca="false">((I49*J49)+I49)</f>
        <v>337.7616</v>
      </c>
    </row>
    <row r="50" customFormat="false" ht="19.5" hidden="false" customHeight="true" outlineLevel="0" collapsed="false">
      <c r="B50" s="18" t="s">
        <v>79</v>
      </c>
      <c r="C50" s="24" t="s">
        <v>25</v>
      </c>
      <c r="D50" s="18" t="s">
        <v>19</v>
      </c>
      <c r="E50" s="18" t="n">
        <v>1</v>
      </c>
      <c r="F50" s="19" t="n">
        <f aca="false">K50</f>
        <v>1293.511782</v>
      </c>
      <c r="G50" s="19" t="n">
        <f aca="false">(E50*F50)</f>
        <v>1293.511782</v>
      </c>
      <c r="I50" s="19" t="n">
        <v>1011.03</v>
      </c>
      <c r="J50" s="21" t="n">
        <f aca="false">$G$7</f>
        <v>0.2794</v>
      </c>
      <c r="K50" s="22" t="n">
        <f aca="false">((I50*J50)+I50)</f>
        <v>1293.511782</v>
      </c>
    </row>
    <row r="51" customFormat="false" ht="19.5" hidden="false" customHeight="true" outlineLevel="0" collapsed="false">
      <c r="B51" s="11" t="s">
        <v>80</v>
      </c>
      <c r="C51" s="11"/>
      <c r="D51" s="11"/>
      <c r="E51" s="11"/>
      <c r="F51" s="11"/>
      <c r="G51" s="23" t="n">
        <f aca="false">SUM(G49:G50)</f>
        <v>5008.889382</v>
      </c>
    </row>
    <row r="52" customFormat="false" ht="19.5" hidden="false" customHeight="true" outlineLevel="0" collapsed="false">
      <c r="B52" s="16" t="n">
        <v>7</v>
      </c>
      <c r="C52" s="25" t="s">
        <v>81</v>
      </c>
      <c r="D52" s="16"/>
      <c r="E52" s="16"/>
      <c r="F52" s="16"/>
      <c r="G52" s="16"/>
    </row>
    <row r="53" customFormat="false" ht="19.5" hidden="false" customHeight="true" outlineLevel="0" collapsed="false">
      <c r="B53" s="18" t="s">
        <v>82</v>
      </c>
      <c r="C53" s="24" t="s">
        <v>83</v>
      </c>
      <c r="D53" s="18" t="s">
        <v>19</v>
      </c>
      <c r="E53" s="18" t="n">
        <v>16</v>
      </c>
      <c r="F53" s="19" t="n">
        <f aca="false">K53</f>
        <v>126.6606</v>
      </c>
      <c r="G53" s="19" t="n">
        <f aca="false">(E53*F53)</f>
        <v>2026.5696</v>
      </c>
      <c r="I53" s="19" t="n">
        <v>99</v>
      </c>
      <c r="J53" s="21" t="n">
        <f aca="false">$G$7</f>
        <v>0.2794</v>
      </c>
      <c r="K53" s="22" t="n">
        <f aca="false">((I53*J53)+I53)</f>
        <v>126.6606</v>
      </c>
    </row>
    <row r="54" customFormat="false" ht="19.5" hidden="false" customHeight="true" outlineLevel="0" collapsed="false">
      <c r="B54" s="18" t="s">
        <v>84</v>
      </c>
      <c r="C54" s="24" t="s">
        <v>85</v>
      </c>
      <c r="D54" s="18" t="s">
        <v>19</v>
      </c>
      <c r="E54" s="18" t="n">
        <v>48</v>
      </c>
      <c r="F54" s="19" t="n">
        <f aca="false">K54</f>
        <v>19.191</v>
      </c>
      <c r="G54" s="19" t="n">
        <f aca="false">(E54*F54)</f>
        <v>921.168</v>
      </c>
      <c r="I54" s="19" t="n">
        <v>15</v>
      </c>
      <c r="J54" s="21" t="n">
        <f aca="false">$G$7</f>
        <v>0.2794</v>
      </c>
      <c r="K54" s="22" t="n">
        <f aca="false">((I54*J54)+I54)</f>
        <v>19.191</v>
      </c>
    </row>
    <row r="55" customFormat="false" ht="19.5" hidden="false" customHeight="true" outlineLevel="0" collapsed="false">
      <c r="B55" s="18" t="s">
        <v>86</v>
      </c>
      <c r="C55" s="24" t="s">
        <v>25</v>
      </c>
      <c r="D55" s="18" t="s">
        <v>19</v>
      </c>
      <c r="E55" s="18" t="n">
        <v>1</v>
      </c>
      <c r="F55" s="19" t="n">
        <f aca="false">K55</f>
        <v>1847.875802</v>
      </c>
      <c r="G55" s="19" t="n">
        <f aca="false">(E55*F55)</f>
        <v>1847.875802</v>
      </c>
      <c r="I55" s="19" t="n">
        <v>1444.33</v>
      </c>
      <c r="J55" s="21" t="n">
        <f aca="false">$G$7</f>
        <v>0.2794</v>
      </c>
      <c r="K55" s="22" t="n">
        <f aca="false">((I55*J55)+I55)</f>
        <v>1847.875802</v>
      </c>
    </row>
    <row r="56" customFormat="false" ht="19.5" hidden="false" customHeight="true" outlineLevel="0" collapsed="false">
      <c r="B56" s="11" t="s">
        <v>87</v>
      </c>
      <c r="C56" s="11"/>
      <c r="D56" s="11"/>
      <c r="E56" s="11"/>
      <c r="F56" s="11"/>
      <c r="G56" s="23" t="n">
        <f aca="false">SUM(G53:G55)</f>
        <v>4795.613402</v>
      </c>
    </row>
    <row r="57" customFormat="false" ht="19.5" hidden="false" customHeight="true" outlineLevel="0" collapsed="false">
      <c r="B57" s="16" t="n">
        <v>8</v>
      </c>
      <c r="C57" s="25" t="s">
        <v>88</v>
      </c>
      <c r="D57" s="16"/>
      <c r="E57" s="16"/>
      <c r="F57" s="16"/>
      <c r="G57" s="16"/>
    </row>
    <row r="58" customFormat="false" ht="19.5" hidden="false" customHeight="true" outlineLevel="0" collapsed="false">
      <c r="B58" s="18" t="s">
        <v>89</v>
      </c>
      <c r="C58" s="24" t="s">
        <v>90</v>
      </c>
      <c r="D58" s="18" t="s">
        <v>19</v>
      </c>
      <c r="E58" s="18" t="n">
        <v>4</v>
      </c>
      <c r="F58" s="19" t="n">
        <f aca="false">K58</f>
        <v>227.7332</v>
      </c>
      <c r="G58" s="19" t="n">
        <f aca="false">(E58*F58)</f>
        <v>910.9328</v>
      </c>
      <c r="I58" s="19" t="n">
        <v>178</v>
      </c>
      <c r="J58" s="21" t="n">
        <f aca="false">$G$7</f>
        <v>0.2794</v>
      </c>
      <c r="K58" s="22" t="n">
        <f aca="false">((I58*J58)+I58)</f>
        <v>227.7332</v>
      </c>
    </row>
    <row r="59" customFormat="false" ht="19.5" hidden="false" customHeight="true" outlineLevel="0" collapsed="false">
      <c r="B59" s="18" t="s">
        <v>91</v>
      </c>
      <c r="C59" s="24" t="s">
        <v>92</v>
      </c>
      <c r="D59" s="18" t="s">
        <v>19</v>
      </c>
      <c r="E59" s="18" t="n">
        <v>2</v>
      </c>
      <c r="F59" s="19" t="n">
        <f aca="false">K59</f>
        <v>739.825844</v>
      </c>
      <c r="G59" s="19" t="n">
        <f aca="false">(E59*F59)</f>
        <v>1479.651688</v>
      </c>
      <c r="I59" s="19" t="n">
        <v>578.26</v>
      </c>
      <c r="J59" s="21" t="n">
        <f aca="false">$G$7</f>
        <v>0.2794</v>
      </c>
      <c r="K59" s="22" t="n">
        <f aca="false">((I59*J59)+I59)</f>
        <v>739.825844</v>
      </c>
    </row>
    <row r="60" customFormat="false" ht="19.5" hidden="false" customHeight="true" outlineLevel="0" collapsed="false">
      <c r="B60" s="18" t="s">
        <v>93</v>
      </c>
      <c r="C60" s="24" t="s">
        <v>25</v>
      </c>
      <c r="D60" s="18" t="s">
        <v>19</v>
      </c>
      <c r="E60" s="18" t="n">
        <v>1</v>
      </c>
      <c r="F60" s="19" t="n">
        <f aca="false">K60</f>
        <v>3141.387584</v>
      </c>
      <c r="G60" s="19" t="n">
        <f aca="false">(E60*F60)</f>
        <v>3141.387584</v>
      </c>
      <c r="I60" s="19" t="n">
        <v>2455.36</v>
      </c>
      <c r="J60" s="21" t="n">
        <f aca="false">$G$7</f>
        <v>0.2794</v>
      </c>
      <c r="K60" s="22" t="n">
        <f aca="false">((I60*J60)+I60)</f>
        <v>3141.387584</v>
      </c>
    </row>
    <row r="61" customFormat="false" ht="19.5" hidden="false" customHeight="true" outlineLevel="0" collapsed="false">
      <c r="B61" s="11" t="s">
        <v>94</v>
      </c>
      <c r="C61" s="11"/>
      <c r="D61" s="11"/>
      <c r="E61" s="11"/>
      <c r="F61" s="11"/>
      <c r="G61" s="23" t="n">
        <f aca="false">SUM(G58:G60)</f>
        <v>5531.972072</v>
      </c>
    </row>
    <row r="62" customFormat="false" ht="19.5" hidden="false" customHeight="true" outlineLevel="0" collapsed="false">
      <c r="B62" s="16" t="n">
        <v>9</v>
      </c>
      <c r="C62" s="25" t="s">
        <v>95</v>
      </c>
      <c r="D62" s="16"/>
      <c r="E62" s="16"/>
      <c r="F62" s="16"/>
      <c r="G62" s="16"/>
    </row>
    <row r="63" customFormat="false" ht="19.5" hidden="false" customHeight="true" outlineLevel="0" collapsed="false">
      <c r="B63" s="18" t="s">
        <v>96</v>
      </c>
      <c r="C63" s="24" t="s">
        <v>97</v>
      </c>
      <c r="D63" s="18" t="s">
        <v>19</v>
      </c>
      <c r="E63" s="18" t="n">
        <v>59</v>
      </c>
      <c r="F63" s="19" t="n">
        <f aca="false">K63</f>
        <v>35.157912</v>
      </c>
      <c r="G63" s="19" t="n">
        <f aca="false">(E63*F63)</f>
        <v>2074.316808</v>
      </c>
      <c r="I63" s="19" t="n">
        <v>27.48</v>
      </c>
      <c r="J63" s="21" t="n">
        <f aca="false">$G$7</f>
        <v>0.2794</v>
      </c>
      <c r="K63" s="22" t="n">
        <f aca="false">((I63*J63)+I63)</f>
        <v>35.157912</v>
      </c>
    </row>
    <row r="64" customFormat="false" ht="19.5" hidden="false" customHeight="true" outlineLevel="0" collapsed="false">
      <c r="B64" s="18" t="s">
        <v>98</v>
      </c>
      <c r="C64" s="24" t="s">
        <v>99</v>
      </c>
      <c r="D64" s="18" t="s">
        <v>19</v>
      </c>
      <c r="E64" s="18" t="n">
        <v>27</v>
      </c>
      <c r="F64" s="19" t="n">
        <f aca="false">K64</f>
        <v>17.898806</v>
      </c>
      <c r="G64" s="19" t="n">
        <f aca="false">(E64*F64)</f>
        <v>483.267762</v>
      </c>
      <c r="I64" s="19" t="n">
        <v>13.99</v>
      </c>
      <c r="J64" s="21" t="n">
        <f aca="false">$G$7</f>
        <v>0.2794</v>
      </c>
      <c r="K64" s="22" t="n">
        <f aca="false">((I64*J64)+I64)</f>
        <v>17.898806</v>
      </c>
    </row>
    <row r="65" customFormat="false" ht="19.5" hidden="false" customHeight="true" outlineLevel="0" collapsed="false">
      <c r="B65" s="18" t="s">
        <v>100</v>
      </c>
      <c r="C65" s="24" t="s">
        <v>101</v>
      </c>
      <c r="D65" s="18" t="s">
        <v>19</v>
      </c>
      <c r="E65" s="18" t="n">
        <v>21</v>
      </c>
      <c r="F65" s="19" t="n">
        <f aca="false">K65</f>
        <v>38.292442</v>
      </c>
      <c r="G65" s="19" t="n">
        <f aca="false">(E65*F65)</f>
        <v>804.141282</v>
      </c>
      <c r="I65" s="19" t="n">
        <v>29.93</v>
      </c>
      <c r="J65" s="21" t="n">
        <f aca="false">$G$7</f>
        <v>0.2794</v>
      </c>
      <c r="K65" s="22" t="n">
        <f aca="false">((I65*J65)+I65)</f>
        <v>38.292442</v>
      </c>
    </row>
    <row r="66" customFormat="false" ht="19.5" hidden="false" customHeight="true" outlineLevel="0" collapsed="false">
      <c r="B66" s="18" t="s">
        <v>102</v>
      </c>
      <c r="C66" s="24" t="s">
        <v>103</v>
      </c>
      <c r="D66" s="18" t="s">
        <v>19</v>
      </c>
      <c r="E66" s="18" t="n">
        <v>2</v>
      </c>
      <c r="F66" s="19" t="n">
        <f aca="false">K66</f>
        <v>65.198224</v>
      </c>
      <c r="G66" s="19" t="n">
        <f aca="false">(E66*F66)</f>
        <v>130.396448</v>
      </c>
      <c r="I66" s="19" t="n">
        <v>50.96</v>
      </c>
      <c r="J66" s="21" t="n">
        <f aca="false">$G$7</f>
        <v>0.2794</v>
      </c>
      <c r="K66" s="22" t="n">
        <f aca="false">((I66*J66)+I66)</f>
        <v>65.198224</v>
      </c>
    </row>
    <row r="67" customFormat="false" ht="19.5" hidden="false" customHeight="true" outlineLevel="0" collapsed="false">
      <c r="B67" s="18" t="s">
        <v>104</v>
      </c>
      <c r="C67" s="6" t="s">
        <v>25</v>
      </c>
      <c r="D67" s="18" t="s">
        <v>19</v>
      </c>
      <c r="E67" s="18" t="n">
        <v>1</v>
      </c>
      <c r="F67" s="19" t="n">
        <f aca="false">K67</f>
        <v>4065.319088</v>
      </c>
      <c r="G67" s="19" t="n">
        <f aca="false">(E67*F67)</f>
        <v>4065.319088</v>
      </c>
      <c r="I67" s="19" t="n">
        <v>3177.52</v>
      </c>
      <c r="J67" s="21" t="n">
        <f aca="false">$G$7</f>
        <v>0.2794</v>
      </c>
      <c r="K67" s="22" t="n">
        <f aca="false">((I67*J67)+I67)</f>
        <v>4065.319088</v>
      </c>
    </row>
    <row r="68" customFormat="false" ht="19.5" hidden="false" customHeight="true" outlineLevel="0" collapsed="false">
      <c r="B68" s="11" t="s">
        <v>105</v>
      </c>
      <c r="C68" s="11"/>
      <c r="D68" s="11"/>
      <c r="E68" s="11"/>
      <c r="F68" s="11"/>
      <c r="G68" s="23" t="n">
        <f aca="false">SUM(G63:G67)</f>
        <v>7557.441388</v>
      </c>
    </row>
    <row r="69" customFormat="false" ht="19.5" hidden="false" customHeight="true" outlineLevel="0" collapsed="false">
      <c r="B69" s="16" t="n">
        <v>10</v>
      </c>
      <c r="C69" s="25" t="s">
        <v>106</v>
      </c>
      <c r="D69" s="16"/>
      <c r="E69" s="16"/>
      <c r="F69" s="16"/>
      <c r="G69" s="16"/>
    </row>
    <row r="70" customFormat="false" ht="19.5" hidden="false" customHeight="true" outlineLevel="0" collapsed="false">
      <c r="B70" s="18" t="s">
        <v>107</v>
      </c>
      <c r="C70" s="24" t="s">
        <v>25</v>
      </c>
      <c r="D70" s="18" t="s">
        <v>19</v>
      </c>
      <c r="E70" s="18" t="n">
        <v>1</v>
      </c>
      <c r="F70" s="19" t="n">
        <f aca="false">K70</f>
        <v>739.147762</v>
      </c>
      <c r="G70" s="19" t="n">
        <f aca="false">(E70*F70)</f>
        <v>739.147762</v>
      </c>
      <c r="I70" s="19" t="n">
        <v>577.73</v>
      </c>
      <c r="J70" s="21" t="n">
        <f aca="false">$G$7</f>
        <v>0.2794</v>
      </c>
      <c r="K70" s="22" t="n">
        <f aca="false">((I70*J70)+I70)</f>
        <v>739.147762</v>
      </c>
    </row>
    <row r="71" customFormat="false" ht="19.5" hidden="false" customHeight="true" outlineLevel="0" collapsed="false">
      <c r="B71" s="11" t="s">
        <v>108</v>
      </c>
      <c r="C71" s="11"/>
      <c r="D71" s="11"/>
      <c r="E71" s="11"/>
      <c r="F71" s="11"/>
      <c r="G71" s="23" t="n">
        <f aca="false">SUM(G70:G70)</f>
        <v>739.147762</v>
      </c>
    </row>
    <row r="72" customFormat="false" ht="19.5" hidden="false" customHeight="true" outlineLevel="0" collapsed="false">
      <c r="B72" s="16" t="s">
        <v>109</v>
      </c>
      <c r="C72" s="16"/>
      <c r="D72" s="16"/>
      <c r="E72" s="16"/>
      <c r="F72" s="16"/>
      <c r="G72" s="26" t="n">
        <f aca="false">SUM(G15+G22+G29+G41+G47+G51+G56+G61+G68+G71)</f>
        <v>92393.65269244</v>
      </c>
    </row>
    <row r="73" customFormat="false" ht="19.5" hidden="false" customHeight="true" outlineLevel="0" collapsed="false">
      <c r="B73" s="27" t="s">
        <v>110</v>
      </c>
      <c r="C73" s="27"/>
      <c r="D73" s="27"/>
      <c r="E73" s="27"/>
      <c r="F73" s="27"/>
      <c r="G73" s="27"/>
    </row>
    <row r="74" customFormat="false" ht="19.5" hidden="false" customHeight="true" outlineLevel="0" collapsed="false">
      <c r="B74" s="28"/>
      <c r="C74" s="29"/>
      <c r="D74" s="29"/>
      <c r="E74" s="29"/>
      <c r="F74" s="29"/>
      <c r="G74" s="29"/>
    </row>
    <row r="75" customFormat="false" ht="19.5" hidden="false" customHeight="true" outlineLevel="0" collapsed="false">
      <c r="B75" s="28"/>
      <c r="C75" s="29"/>
      <c r="D75" s="29"/>
      <c r="E75" s="29"/>
      <c r="F75" s="29"/>
      <c r="G75" s="29"/>
    </row>
    <row r="76" customFormat="false" ht="19.5" hidden="false" customHeight="true" outlineLevel="0" collapsed="false">
      <c r="C76" s="30" t="s">
        <v>111</v>
      </c>
      <c r="D76" s="31" t="s">
        <v>112</v>
      </c>
      <c r="E76" s="31"/>
      <c r="F76" s="31"/>
    </row>
    <row r="77" customFormat="false" ht="15" hidden="false" customHeight="true" outlineLevel="0" collapsed="false">
      <c r="C77" s="30" t="s">
        <v>113</v>
      </c>
      <c r="D77" s="31" t="s">
        <v>114</v>
      </c>
      <c r="E77" s="31"/>
      <c r="F77" s="31"/>
    </row>
    <row r="78" customFormat="false" ht="15" hidden="false" customHeight="true" outlineLevel="0" collapsed="false">
      <c r="C78" s="30" t="s">
        <v>115</v>
      </c>
      <c r="D78" s="31" t="s">
        <v>116</v>
      </c>
      <c r="E78" s="31"/>
      <c r="F78" s="31"/>
    </row>
    <row r="79" customFormat="false" ht="15" hidden="false" customHeight="true" outlineLevel="0" collapsed="false">
      <c r="C79" s="30" t="s">
        <v>117</v>
      </c>
      <c r="D79" s="30"/>
      <c r="E79" s="30"/>
      <c r="F79" s="30"/>
    </row>
  </sheetData>
  <mergeCells count="24">
    <mergeCell ref="B1:B4"/>
    <mergeCell ref="C1:G4"/>
    <mergeCell ref="B5:G5"/>
    <mergeCell ref="C6:G6"/>
    <mergeCell ref="B8:B9"/>
    <mergeCell ref="C8:C9"/>
    <mergeCell ref="D8:D9"/>
    <mergeCell ref="E8:E9"/>
    <mergeCell ref="G8:G9"/>
    <mergeCell ref="B15:F15"/>
    <mergeCell ref="B22:F22"/>
    <mergeCell ref="B29:F29"/>
    <mergeCell ref="B41:F41"/>
    <mergeCell ref="B47:F47"/>
    <mergeCell ref="B51:F51"/>
    <mergeCell ref="B56:F56"/>
    <mergeCell ref="B61:F61"/>
    <mergeCell ref="B68:F68"/>
    <mergeCell ref="B71:F71"/>
    <mergeCell ref="B72:F72"/>
    <mergeCell ref="B73:G73"/>
    <mergeCell ref="D76:F76"/>
    <mergeCell ref="D77:F77"/>
    <mergeCell ref="D78:F7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2024-07-08T17:45:14Z</dcterms:created>
  <dc:creator>João</dc:creator>
  <dc:description/>
  <dc:language>pt-BR</dc:language>
  <cp:lastModifiedBy/>
  <dcterms:modified xsi:type="dcterms:W3CDTF">2024-08-22T09:44:27Z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